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155" windowHeight="10485" activeTab="6"/>
  </bookViews>
  <sheets>
    <sheet name="Ark1" sheetId="1" r:id="rId1"/>
    <sheet name="Ark2" sheetId="2" r:id="rId2"/>
    <sheet name="Ark8" sheetId="3" r:id="rId3"/>
    <sheet name="Ark7" sheetId="4" r:id="rId4"/>
    <sheet name="Ark6" sheetId="5" r:id="rId5"/>
    <sheet name="Ark5" sheetId="6" r:id="rId6"/>
    <sheet name="Ark4" sheetId="7" r:id="rId7"/>
    <sheet name="Ark3" sheetId="8" r:id="rId8"/>
  </sheets>
  <definedNames>
    <definedName name="_xlnm.Print_Area" localSheetId="3">'Ark7'!$A$1:$S$49</definedName>
  </definedNames>
  <calcPr fullCalcOnLoad="1"/>
</workbook>
</file>

<file path=xl/sharedStrings.xml><?xml version="1.0" encoding="utf-8"?>
<sst xmlns="http://schemas.openxmlformats.org/spreadsheetml/2006/main" count="238" uniqueCount="46">
  <si>
    <t>kvartal</t>
  </si>
  <si>
    <t>Y</t>
  </si>
  <si>
    <t>02-k1</t>
  </si>
  <si>
    <t>02-k2</t>
  </si>
  <si>
    <t>02-k3</t>
  </si>
  <si>
    <t>02-k4</t>
  </si>
  <si>
    <t>03-k1</t>
  </si>
  <si>
    <t>03-k2</t>
  </si>
  <si>
    <t>03-k3</t>
  </si>
  <si>
    <t>03-k4</t>
  </si>
  <si>
    <t>04-k1</t>
  </si>
  <si>
    <t>04-k2</t>
  </si>
  <si>
    <t>04-k3</t>
  </si>
  <si>
    <t>04-k4</t>
  </si>
  <si>
    <t>05-k1</t>
  </si>
  <si>
    <t>05-k2</t>
  </si>
  <si>
    <t>05-k3</t>
  </si>
  <si>
    <t>05-k4</t>
  </si>
  <si>
    <t>Indeks</t>
  </si>
  <si>
    <t>C</t>
  </si>
  <si>
    <t>A</t>
  </si>
  <si>
    <t>sæsonfaktorer</t>
  </si>
  <si>
    <t>korrektion</t>
  </si>
  <si>
    <t>sum</t>
  </si>
  <si>
    <t>(B3/2+B4+B5+B6+B7/2)/4</t>
  </si>
  <si>
    <t>A = Y/C</t>
  </si>
  <si>
    <t>4/F19*F5=</t>
  </si>
  <si>
    <t>(D5+D9+D13)/3=</t>
  </si>
  <si>
    <t>A = Y-C</t>
  </si>
  <si>
    <t>F5-$F$19/4</t>
  </si>
  <si>
    <t>Z = Y - korrektion</t>
  </si>
  <si>
    <t>Z=Y/korrektion</t>
  </si>
  <si>
    <t>06.k1</t>
  </si>
  <si>
    <t>(D5+D9+D13+d17)/4=</t>
  </si>
  <si>
    <t>x= 20</t>
  </si>
  <si>
    <t>Y=1,9232*20+95,711=</t>
  </si>
  <si>
    <t>(D6+D10+D14)/3</t>
  </si>
  <si>
    <t>osv.</t>
  </si>
  <si>
    <t>Eksempel 12.1:Tegning af regressionslinie 4 kvartaler frem (additiv  metode)</t>
  </si>
  <si>
    <t>Eksempel 11.1 Grafisk undersøgelse</t>
  </si>
  <si>
    <t>Eksempel 11.1 Centreret gennemsnit</t>
  </si>
  <si>
    <t>Eksempel 11.1: Beregning af sæsonfaktorer (multiplicativ metode)</t>
  </si>
  <si>
    <t>Eksempel 11.1 Endelig sæsonkorrektion + tegning (multiplikativ metode)</t>
  </si>
  <si>
    <t>Eksempel 11.1: Beregning af sæsonfaktorer (additiv  metode)</t>
  </si>
  <si>
    <t>Eksempel 11.1: Beregning af sæsonkorrigeret model + tegning (additiv  metode)</t>
  </si>
  <si>
    <t>Eksempel 11.1:Tilføjelse af ny måling på 120 i 1 kvartal 2006 (additiv  metode)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</si>
</sst>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.5"/>
      <color indexed="8"/>
      <name val="Arial"/>
      <family val="2"/>
    </font>
    <font>
      <sz val="9.65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5"/>
          <c:y val="0.11775"/>
          <c:w val="0.837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>Indeks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Ark1!$A$3:$A$18</c:f>
              <c:strCache/>
            </c:strRef>
          </c:cat>
          <c:val>
            <c:numRef>
              <c:f>Ark1!$B$3:$B$18</c:f>
              <c:numCache/>
            </c:numRef>
          </c:val>
          <c:smooth val="0"/>
        </c:ser>
        <c:marker val="1"/>
        <c:axId val="10990412"/>
        <c:axId val="31804845"/>
      </c:line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4845"/>
        <c:crosses val="autoZero"/>
        <c:auto val="1"/>
        <c:lblOffset val="100"/>
        <c:tickLblSkip val="1"/>
        <c:noMultiLvlLbl val="0"/>
      </c:catAx>
      <c:valAx>
        <c:axId val="31804845"/>
        <c:scaling>
          <c:orientation val="minMax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04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47975"/>
          <c:w val="0.1245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175"/>
          <c:w val="0.8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Ark2!$B$2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Ark2!$A$3:$A$18</c:f>
              <c:strCache/>
            </c:strRef>
          </c:cat>
          <c:val>
            <c:numRef>
              <c:f>Ark2!$B$3:$B$18</c:f>
              <c:numCache/>
            </c:numRef>
          </c:val>
          <c:smooth val="0"/>
        </c:ser>
        <c:ser>
          <c:idx val="1"/>
          <c:order val="1"/>
          <c:tx>
            <c:strRef>
              <c:f>Ark2!$C$2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Ark2!$A$3:$A$18</c:f>
              <c:strCache/>
            </c:strRef>
          </c:cat>
          <c:val>
            <c:numRef>
              <c:f>Ark2!$C$3:$C$18</c:f>
              <c:numCache/>
            </c:numRef>
          </c:val>
          <c:smooth val="0"/>
        </c:ser>
        <c:marker val="1"/>
        <c:axId val="17808150"/>
        <c:axId val="26055623"/>
      </c:line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inMax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1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41"/>
          <c:w val="0.077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25"/>
          <c:y val="0.11725"/>
          <c:w val="0.973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Ark8!$I$2</c:f>
              <c:strCache>
                <c:ptCount val="1"/>
                <c:pt idx="0">
                  <c:v>Z = Y - korrektion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4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Ark8!$A$3:$A$19</c:f>
              <c:strCache/>
            </c:strRef>
          </c:cat>
          <c:val>
            <c:numRef>
              <c:f>Ark8!$I$3:$I$19</c:f>
              <c:numCache/>
            </c:numRef>
          </c:val>
          <c:smooth val="0"/>
        </c:ser>
        <c:marker val="1"/>
        <c:axId val="33174016"/>
        <c:axId val="30130689"/>
      </c:line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40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35"/>
          <c:w val="0.8265"/>
          <c:h val="0.95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Ark6!$I$3:$I$18</c:f>
              <c:strCache/>
            </c:strRef>
          </c:cat>
          <c:val>
            <c:numRef>
              <c:f>Ark6!$J$3:$J$18</c:f>
              <c:numCache/>
            </c:numRef>
          </c:val>
          <c:smooth val="0"/>
        </c:ser>
        <c:marker val="1"/>
        <c:axId val="2740746"/>
        <c:axId val="24666715"/>
      </c:lineChart>
      <c:catAx>
        <c:axId val="274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6715"/>
        <c:crosses val="autoZero"/>
        <c:auto val="1"/>
        <c:lblOffset val="100"/>
        <c:tickLblSkip val="1"/>
        <c:noMultiLvlLbl val="0"/>
      </c:catAx>
      <c:valAx>
        <c:axId val="24666715"/>
        <c:scaling>
          <c:orientation val="minMax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7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432"/>
          <c:w val="0.1307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141"/>
          <c:w val="0.761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Ark4!$H$2</c:f>
              <c:strCache>
                <c:ptCount val="1"/>
                <c:pt idx="0">
                  <c:v>Z=Y/korrektion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Ark4!$G$3:$G$18</c:f>
              <c:strCache/>
            </c:strRef>
          </c:cat>
          <c:val>
            <c:numRef>
              <c:f>Ark4!$H$3:$H$18</c:f>
              <c:numCache/>
            </c:numRef>
          </c:val>
          <c:smooth val="0"/>
        </c:ser>
        <c:marker val="1"/>
        <c:axId val="20673844"/>
        <c:axId val="51846869"/>
      </c:line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6869"/>
        <c:crosses val="autoZero"/>
        <c:auto val="1"/>
        <c:lblOffset val="100"/>
        <c:tickLblSkip val="1"/>
        <c:noMultiLvlLbl val="0"/>
      </c:catAx>
      <c:valAx>
        <c:axId val="51846869"/>
        <c:scaling>
          <c:orientation val="minMax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38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46625"/>
          <c:w val="0.198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95250</xdr:rowOff>
    </xdr:from>
    <xdr:to>
      <xdr:col>10</xdr:col>
      <xdr:colOff>285750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104775" y="3009900"/>
        <a:ext cx="62769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19</xdr:row>
      <xdr:rowOff>0</xdr:rowOff>
    </xdr:from>
    <xdr:to>
      <xdr:col>10</xdr:col>
      <xdr:colOff>457200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161925" y="3076575"/>
        <a:ext cx="63912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21</xdr:row>
      <xdr:rowOff>95250</xdr:rowOff>
    </xdr:from>
    <xdr:to>
      <xdr:col>12</xdr:col>
      <xdr:colOff>371475</xdr:colOff>
      <xdr:row>47</xdr:row>
      <xdr:rowOff>28575</xdr:rowOff>
    </xdr:to>
    <xdr:graphicFrame>
      <xdr:nvGraphicFramePr>
        <xdr:cNvPr id="1" name="Chart 2"/>
        <xdr:cNvGraphicFramePr/>
      </xdr:nvGraphicFramePr>
      <xdr:xfrm>
        <a:off x="428625" y="3495675"/>
        <a:ext cx="72580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9525</xdr:rowOff>
    </xdr:from>
    <xdr:to>
      <xdr:col>9</xdr:col>
      <xdr:colOff>161925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180975" y="3248025"/>
        <a:ext cx="56197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</xdr:row>
      <xdr:rowOff>76200</xdr:rowOff>
    </xdr:from>
    <xdr:to>
      <xdr:col>8</xdr:col>
      <xdr:colOff>523875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238125" y="3152775"/>
        <a:ext cx="60388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E6" sqref="E6"/>
    </sheetView>
  </sheetViews>
  <sheetFormatPr defaultColWidth="9.140625" defaultRowHeight="12.75"/>
  <sheetData>
    <row r="1" ht="12.75">
      <c r="A1" s="1" t="s">
        <v>39</v>
      </c>
    </row>
    <row r="2" spans="1:2" ht="12.75">
      <c r="A2" t="s">
        <v>0</v>
      </c>
      <c r="B2" t="s">
        <v>18</v>
      </c>
    </row>
    <row r="3" spans="1:2" ht="12.75">
      <c r="A3" t="s">
        <v>2</v>
      </c>
      <c r="B3">
        <v>94</v>
      </c>
    </row>
    <row r="4" spans="1:2" ht="12.75">
      <c r="A4" t="s">
        <v>3</v>
      </c>
      <c r="B4">
        <v>103</v>
      </c>
    </row>
    <row r="5" spans="1:2" ht="12.75">
      <c r="A5" t="s">
        <v>4</v>
      </c>
      <c r="B5">
        <v>95</v>
      </c>
    </row>
    <row r="6" spans="1:2" ht="12.75">
      <c r="A6" t="s">
        <v>5</v>
      </c>
      <c r="B6">
        <v>117</v>
      </c>
    </row>
    <row r="7" spans="1:2" ht="12.75">
      <c r="A7" t="s">
        <v>6</v>
      </c>
      <c r="B7">
        <v>96</v>
      </c>
    </row>
    <row r="8" spans="1:2" ht="12.75">
      <c r="A8" t="s">
        <v>7</v>
      </c>
      <c r="B8">
        <v>108</v>
      </c>
    </row>
    <row r="9" spans="1:2" ht="12.75">
      <c r="A9" t="s">
        <v>8</v>
      </c>
      <c r="B9">
        <v>100</v>
      </c>
    </row>
    <row r="10" spans="1:2" ht="12.75">
      <c r="A10" t="s">
        <v>9</v>
      </c>
      <c r="B10">
        <v>120</v>
      </c>
    </row>
    <row r="11" spans="1:2" ht="12.75">
      <c r="A11" t="s">
        <v>10</v>
      </c>
      <c r="B11">
        <v>108</v>
      </c>
    </row>
    <row r="12" spans="1:2" ht="12.75">
      <c r="A12" t="s">
        <v>11</v>
      </c>
      <c r="B12">
        <v>113</v>
      </c>
    </row>
    <row r="13" spans="1:2" ht="12.75">
      <c r="A13" t="s">
        <v>12</v>
      </c>
      <c r="B13">
        <v>106</v>
      </c>
    </row>
    <row r="14" spans="1:2" ht="12.75">
      <c r="A14" t="s">
        <v>13</v>
      </c>
      <c r="B14">
        <v>132</v>
      </c>
    </row>
    <row r="15" spans="1:2" ht="12.75">
      <c r="A15" t="s">
        <v>14</v>
      </c>
      <c r="B15">
        <v>117</v>
      </c>
    </row>
    <row r="16" spans="1:2" ht="12.75">
      <c r="A16" t="s">
        <v>15</v>
      </c>
      <c r="B16">
        <v>124</v>
      </c>
    </row>
    <row r="17" spans="1:2" ht="12.75">
      <c r="A17" t="s">
        <v>16</v>
      </c>
      <c r="B17">
        <v>121</v>
      </c>
    </row>
    <row r="18" spans="1:2" ht="12.75">
      <c r="A18" t="s">
        <v>17</v>
      </c>
      <c r="B18">
        <v>142</v>
      </c>
    </row>
  </sheetData>
  <sheetProtection/>
  <printOptions/>
  <pageMargins left="0.75" right="0.75" top="1" bottom="1" header="0" footer="0"/>
  <pageSetup horizontalDpi="1200" verticalDpi="12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40</v>
      </c>
    </row>
    <row r="2" spans="1:3" ht="12.75">
      <c r="A2" t="s">
        <v>0</v>
      </c>
      <c r="B2" t="s">
        <v>1</v>
      </c>
      <c r="C2" t="s">
        <v>19</v>
      </c>
    </row>
    <row r="3" spans="1:2" ht="12.75">
      <c r="A3" t="s">
        <v>2</v>
      </c>
      <c r="B3">
        <v>94</v>
      </c>
    </row>
    <row r="4" spans="1:2" ht="12.75">
      <c r="A4" t="s">
        <v>3</v>
      </c>
      <c r="B4">
        <v>103</v>
      </c>
    </row>
    <row r="5" spans="1:4" ht="12.75">
      <c r="A5" t="s">
        <v>4</v>
      </c>
      <c r="B5">
        <v>95</v>
      </c>
      <c r="C5">
        <f>+(B3/2+B4+B5+B6+B7/2)/4</f>
        <v>102.5</v>
      </c>
      <c r="D5" t="s">
        <v>24</v>
      </c>
    </row>
    <row r="6" spans="1:3" ht="12.75">
      <c r="A6" t="s">
        <v>5</v>
      </c>
      <c r="B6">
        <v>117</v>
      </c>
      <c r="C6">
        <f aca="true" t="shared" si="0" ref="C6:C16">+(B4/2+B5+B6+B7+B8/2)/4</f>
        <v>103.375</v>
      </c>
    </row>
    <row r="7" spans="1:3" ht="12.75">
      <c r="A7" t="s">
        <v>6</v>
      </c>
      <c r="B7">
        <v>96</v>
      </c>
      <c r="C7">
        <f t="shared" si="0"/>
        <v>104.625</v>
      </c>
    </row>
    <row r="8" spans="1:3" ht="12.75">
      <c r="A8" t="s">
        <v>7</v>
      </c>
      <c r="B8">
        <v>108</v>
      </c>
      <c r="C8">
        <f t="shared" si="0"/>
        <v>105.625</v>
      </c>
    </row>
    <row r="9" spans="1:3" ht="12.75">
      <c r="A9" t="s">
        <v>8</v>
      </c>
      <c r="B9">
        <v>100</v>
      </c>
      <c r="C9">
        <f t="shared" si="0"/>
        <v>107.5</v>
      </c>
    </row>
    <row r="10" spans="1:3" ht="12.75">
      <c r="A10" t="s">
        <v>9</v>
      </c>
      <c r="B10">
        <v>120</v>
      </c>
      <c r="C10">
        <f t="shared" si="0"/>
        <v>109.625</v>
      </c>
    </row>
    <row r="11" spans="1:3" ht="12.75">
      <c r="A11" t="s">
        <v>10</v>
      </c>
      <c r="B11">
        <v>108</v>
      </c>
      <c r="C11">
        <f t="shared" si="0"/>
        <v>111</v>
      </c>
    </row>
    <row r="12" spans="1:3" ht="12.75">
      <c r="A12" t="s">
        <v>11</v>
      </c>
      <c r="B12">
        <v>113</v>
      </c>
      <c r="C12">
        <f t="shared" si="0"/>
        <v>113.25</v>
      </c>
    </row>
    <row r="13" spans="1:3" ht="12.75">
      <c r="A13" t="s">
        <v>12</v>
      </c>
      <c r="B13">
        <v>106</v>
      </c>
      <c r="C13">
        <f t="shared" si="0"/>
        <v>115.875</v>
      </c>
    </row>
    <row r="14" spans="1:3" ht="12.75">
      <c r="A14" t="s">
        <v>13</v>
      </c>
      <c r="B14">
        <v>132</v>
      </c>
      <c r="C14">
        <f t="shared" si="0"/>
        <v>118.375</v>
      </c>
    </row>
    <row r="15" spans="1:3" ht="12.75">
      <c r="A15" t="s">
        <v>14</v>
      </c>
      <c r="B15">
        <v>117</v>
      </c>
      <c r="C15">
        <f t="shared" si="0"/>
        <v>121.625</v>
      </c>
    </row>
    <row r="16" spans="1:3" ht="12.75">
      <c r="A16" t="s">
        <v>15</v>
      </c>
      <c r="B16">
        <v>124</v>
      </c>
      <c r="C16">
        <f t="shared" si="0"/>
        <v>124.75</v>
      </c>
    </row>
    <row r="17" spans="1:2" ht="12.75">
      <c r="A17" t="s">
        <v>16</v>
      </c>
      <c r="B17">
        <v>121</v>
      </c>
    </row>
    <row r="18" spans="1:2" ht="12.75">
      <c r="A18" t="s">
        <v>17</v>
      </c>
      <c r="B18">
        <v>142</v>
      </c>
    </row>
  </sheetData>
  <sheetProtection/>
  <printOptions gridLines="1" headings="1"/>
  <pageMargins left="0.75" right="0.75" top="1" bottom="1" header="0" footer="0"/>
  <pageSetup horizontalDpi="1200" verticalDpi="12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38</v>
      </c>
    </row>
    <row r="2" spans="1:9" ht="12.75">
      <c r="A2" t="s">
        <v>0</v>
      </c>
      <c r="B2" t="s">
        <v>1</v>
      </c>
      <c r="C2" t="s">
        <v>19</v>
      </c>
      <c r="D2" t="s">
        <v>28</v>
      </c>
      <c r="F2" t="s">
        <v>21</v>
      </c>
      <c r="H2" t="s">
        <v>22</v>
      </c>
      <c r="I2" t="s">
        <v>30</v>
      </c>
    </row>
    <row r="3" spans="1:9" ht="12.75">
      <c r="A3" t="s">
        <v>2</v>
      </c>
      <c r="B3">
        <v>94</v>
      </c>
      <c r="I3">
        <f>+B3-H7</f>
        <v>99.41666666666667</v>
      </c>
    </row>
    <row r="4" spans="1:9" ht="12.75">
      <c r="A4" t="s">
        <v>3</v>
      </c>
      <c r="B4">
        <v>103</v>
      </c>
      <c r="I4">
        <f>+B4-H8</f>
        <v>102.54166666666667</v>
      </c>
    </row>
    <row r="5" spans="1:9" ht="12.75">
      <c r="A5" t="s">
        <v>4</v>
      </c>
      <c r="B5">
        <v>95</v>
      </c>
      <c r="C5">
        <f aca="true" t="shared" si="0" ref="C5:C17">+(B3/2+B4+B5+B6+B7/2)/4</f>
        <v>102.5</v>
      </c>
      <c r="D5">
        <f aca="true" t="shared" si="1" ref="D5:D17">B5-C5</f>
        <v>-7.5</v>
      </c>
      <c r="E5" t="s">
        <v>33</v>
      </c>
      <c r="F5">
        <f>+(D5+D9+D13+D17)/4</f>
        <v>-7.5625</v>
      </c>
      <c r="G5" t="s">
        <v>29</v>
      </c>
      <c r="H5">
        <f>F5-$F$21/4</f>
        <v>-7.5625</v>
      </c>
      <c r="I5">
        <f>+B5-H5</f>
        <v>102.5625</v>
      </c>
    </row>
    <row r="6" spans="1:9" ht="12.75">
      <c r="A6" t="s">
        <v>5</v>
      </c>
      <c r="B6">
        <v>117</v>
      </c>
      <c r="C6">
        <f t="shared" si="0"/>
        <v>103.375</v>
      </c>
      <c r="D6">
        <f t="shared" si="1"/>
        <v>13.625</v>
      </c>
      <c r="F6">
        <f>+(D6+D10+D14)/3</f>
        <v>12.541666666666666</v>
      </c>
      <c r="H6">
        <f>F6-$F$21/4</f>
        <v>12.541666666666666</v>
      </c>
      <c r="I6">
        <f>+B6-H6</f>
        <v>104.45833333333333</v>
      </c>
    </row>
    <row r="7" spans="1:9" ht="12.75">
      <c r="A7" t="s">
        <v>6</v>
      </c>
      <c r="B7">
        <v>96</v>
      </c>
      <c r="C7">
        <f t="shared" si="0"/>
        <v>104.625</v>
      </c>
      <c r="D7">
        <f t="shared" si="1"/>
        <v>-8.625</v>
      </c>
      <c r="F7">
        <f>+(D7+D11+D15)/3</f>
        <v>-5.416666666666667</v>
      </c>
      <c r="H7">
        <f>F7-$F$21/4</f>
        <v>-5.416666666666667</v>
      </c>
      <c r="I7">
        <f>+B7-H7</f>
        <v>101.41666666666667</v>
      </c>
    </row>
    <row r="8" spans="1:9" ht="12.75">
      <c r="A8" t="s">
        <v>7</v>
      </c>
      <c r="B8">
        <v>108</v>
      </c>
      <c r="C8">
        <f t="shared" si="0"/>
        <v>105.625</v>
      </c>
      <c r="D8">
        <f t="shared" si="1"/>
        <v>2.375</v>
      </c>
      <c r="F8">
        <f>+(D8+D12+D16)/3</f>
        <v>0.4583333333333333</v>
      </c>
      <c r="H8">
        <f>F8-$F$21/4</f>
        <v>0.4583333333333333</v>
      </c>
      <c r="I8">
        <f>+B8-H8</f>
        <v>107.54166666666667</v>
      </c>
    </row>
    <row r="9" spans="1:9" ht="12.75">
      <c r="A9" t="s">
        <v>8</v>
      </c>
      <c r="B9">
        <v>100</v>
      </c>
      <c r="C9">
        <f t="shared" si="0"/>
        <v>107.5</v>
      </c>
      <c r="D9">
        <f t="shared" si="1"/>
        <v>-7.5</v>
      </c>
      <c r="I9">
        <f>+B9-H5</f>
        <v>107.5625</v>
      </c>
    </row>
    <row r="10" spans="1:9" ht="12.75">
      <c r="A10" t="s">
        <v>9</v>
      </c>
      <c r="B10">
        <v>120</v>
      </c>
      <c r="C10">
        <f t="shared" si="0"/>
        <v>109.625</v>
      </c>
      <c r="D10">
        <f t="shared" si="1"/>
        <v>10.375</v>
      </c>
      <c r="I10">
        <f>+B10-H6</f>
        <v>107.45833333333333</v>
      </c>
    </row>
    <row r="11" spans="1:9" ht="12.75">
      <c r="A11" t="s">
        <v>10</v>
      </c>
      <c r="B11">
        <v>108</v>
      </c>
      <c r="C11">
        <f t="shared" si="0"/>
        <v>111</v>
      </c>
      <c r="D11">
        <f t="shared" si="1"/>
        <v>-3</v>
      </c>
      <c r="I11">
        <f>+B11-H7</f>
        <v>113.41666666666667</v>
      </c>
    </row>
    <row r="12" spans="1:9" ht="12.75">
      <c r="A12" t="s">
        <v>11</v>
      </c>
      <c r="B12">
        <v>113</v>
      </c>
      <c r="C12">
        <f t="shared" si="0"/>
        <v>113.25</v>
      </c>
      <c r="D12">
        <f t="shared" si="1"/>
        <v>-0.25</v>
      </c>
      <c r="I12">
        <f>+B12-H8</f>
        <v>112.54166666666667</v>
      </c>
    </row>
    <row r="13" spans="1:9" ht="12.75">
      <c r="A13" t="s">
        <v>12</v>
      </c>
      <c r="B13">
        <v>106</v>
      </c>
      <c r="C13">
        <f t="shared" si="0"/>
        <v>115.875</v>
      </c>
      <c r="D13">
        <f t="shared" si="1"/>
        <v>-9.875</v>
      </c>
      <c r="I13">
        <f>+B13-H5</f>
        <v>113.5625</v>
      </c>
    </row>
    <row r="14" spans="1:9" ht="12.75">
      <c r="A14" t="s">
        <v>13</v>
      </c>
      <c r="B14">
        <v>132</v>
      </c>
      <c r="C14">
        <f t="shared" si="0"/>
        <v>118.375</v>
      </c>
      <c r="D14">
        <f t="shared" si="1"/>
        <v>13.625</v>
      </c>
      <c r="I14">
        <f>+B14-H6</f>
        <v>119.45833333333333</v>
      </c>
    </row>
    <row r="15" spans="1:9" ht="12.75">
      <c r="A15" t="s">
        <v>14</v>
      </c>
      <c r="B15">
        <v>117</v>
      </c>
      <c r="C15">
        <f t="shared" si="0"/>
        <v>121.625</v>
      </c>
      <c r="D15">
        <f t="shared" si="1"/>
        <v>-4.625</v>
      </c>
      <c r="I15">
        <f>+B15-H7</f>
        <v>122.41666666666667</v>
      </c>
    </row>
    <row r="16" spans="1:9" ht="12.75">
      <c r="A16" t="s">
        <v>15</v>
      </c>
      <c r="B16">
        <v>124</v>
      </c>
      <c r="C16">
        <f t="shared" si="0"/>
        <v>124.75</v>
      </c>
      <c r="D16">
        <f t="shared" si="1"/>
        <v>-0.75</v>
      </c>
      <c r="I16">
        <f>+B16-H8</f>
        <v>123.54166666666667</v>
      </c>
    </row>
    <row r="17" spans="1:9" ht="12.75">
      <c r="A17" t="s">
        <v>16</v>
      </c>
      <c r="B17">
        <v>121</v>
      </c>
      <c r="C17">
        <f t="shared" si="0"/>
        <v>126.375</v>
      </c>
      <c r="D17">
        <f t="shared" si="1"/>
        <v>-5.375</v>
      </c>
      <c r="I17">
        <f>+B17-H5</f>
        <v>128.5625</v>
      </c>
    </row>
    <row r="18" spans="1:9" ht="12.75">
      <c r="A18" t="s">
        <v>17</v>
      </c>
      <c r="B18">
        <v>142</v>
      </c>
      <c r="I18">
        <f>+B18-H6</f>
        <v>129.45833333333334</v>
      </c>
    </row>
    <row r="19" spans="1:9" ht="12.75">
      <c r="A19" t="s">
        <v>32</v>
      </c>
      <c r="B19">
        <v>120</v>
      </c>
      <c r="I19">
        <f>+B19-H7</f>
        <v>125.41666666666667</v>
      </c>
    </row>
    <row r="20" spans="1:8" ht="12.75">
      <c r="A20" t="s">
        <v>23</v>
      </c>
      <c r="F20">
        <f>SUM(F5:F18)</f>
        <v>0.020833333333332427</v>
      </c>
      <c r="H20">
        <f>SUM(H5:H8)</f>
        <v>0.020833333333332427</v>
      </c>
    </row>
    <row r="51" spans="2:6" ht="12.75">
      <c r="B51" t="s">
        <v>34</v>
      </c>
      <c r="C51" t="s">
        <v>35</v>
      </c>
      <c r="F51">
        <f>1.9232*20+95.711</f>
        <v>134.175</v>
      </c>
    </row>
  </sheetData>
  <sheetProtection/>
  <printOptions gridLines="1" headings="1"/>
  <pageMargins left="0.75" right="0.75" top="1" bottom="1" header="0" footer="0"/>
  <pageSetup horizontalDpi="1200" verticalDpi="12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1">
      <selection activeCell="C38" sqref="C38"/>
    </sheetView>
  </sheetViews>
  <sheetFormatPr defaultColWidth="9.140625" defaultRowHeight="12.75"/>
  <cols>
    <col min="5" max="5" width="18.140625" style="0" customWidth="1"/>
    <col min="7" max="7" width="10.57421875" style="0" customWidth="1"/>
    <col min="8" max="8" width="9.7109375" style="0" customWidth="1"/>
  </cols>
  <sheetData>
    <row r="1" spans="1:5" ht="12.75">
      <c r="A1" s="1" t="s">
        <v>45</v>
      </c>
      <c r="B1" s="1"/>
      <c r="C1" s="1"/>
      <c r="D1" s="1"/>
      <c r="E1" s="1"/>
    </row>
    <row r="2" spans="1:9" ht="12.75">
      <c r="A2" t="s">
        <v>0</v>
      </c>
      <c r="B2" t="s">
        <v>1</v>
      </c>
      <c r="C2" t="s">
        <v>19</v>
      </c>
      <c r="D2" t="s">
        <v>28</v>
      </c>
      <c r="F2" t="s">
        <v>21</v>
      </c>
      <c r="H2" t="s">
        <v>22</v>
      </c>
      <c r="I2" t="s">
        <v>30</v>
      </c>
    </row>
    <row r="3" spans="1:9" ht="12.75">
      <c r="A3" t="s">
        <v>2</v>
      </c>
      <c r="B3">
        <v>94</v>
      </c>
      <c r="I3">
        <f>+B3-H7</f>
        <v>99.421875</v>
      </c>
    </row>
    <row r="4" spans="1:9" ht="12.75">
      <c r="A4" t="s">
        <v>3</v>
      </c>
      <c r="B4">
        <v>103</v>
      </c>
      <c r="I4">
        <f>+B4-H8</f>
        <v>102.546875</v>
      </c>
    </row>
    <row r="5" spans="1:9" ht="12.75">
      <c r="A5" t="s">
        <v>4</v>
      </c>
      <c r="B5">
        <v>95</v>
      </c>
      <c r="C5">
        <f aca="true" t="shared" si="0" ref="C5:C17">+(B3/2+B4+B5+B6+B7/2)/4</f>
        <v>102.5</v>
      </c>
      <c r="D5">
        <f aca="true" t="shared" si="1" ref="D5:D17">B5-C5</f>
        <v>-7.5</v>
      </c>
      <c r="E5" t="s">
        <v>33</v>
      </c>
      <c r="F5">
        <f>+(D5+D9+D13+D17)/4</f>
        <v>-7.5625</v>
      </c>
      <c r="G5" t="s">
        <v>29</v>
      </c>
      <c r="H5">
        <f>F5-$F$20/4</f>
        <v>-7.567708333333333</v>
      </c>
      <c r="I5">
        <f>+B5-H5</f>
        <v>102.56770833333333</v>
      </c>
    </row>
    <row r="6" spans="1:9" ht="12.75">
      <c r="A6" t="s">
        <v>5</v>
      </c>
      <c r="B6">
        <v>117</v>
      </c>
      <c r="C6">
        <f t="shared" si="0"/>
        <v>103.375</v>
      </c>
      <c r="D6">
        <f t="shared" si="1"/>
        <v>13.625</v>
      </c>
      <c r="E6" t="s">
        <v>36</v>
      </c>
      <c r="F6">
        <f>+(D6+D10+D14)/3</f>
        <v>12.541666666666666</v>
      </c>
      <c r="H6">
        <f>F6-$F$20/4</f>
        <v>12.536458333333332</v>
      </c>
      <c r="I6">
        <f>+B6-H6</f>
        <v>104.46354166666667</v>
      </c>
    </row>
    <row r="7" spans="1:9" ht="12.75">
      <c r="A7" t="s">
        <v>6</v>
      </c>
      <c r="B7">
        <v>96</v>
      </c>
      <c r="C7">
        <f t="shared" si="0"/>
        <v>104.625</v>
      </c>
      <c r="D7">
        <f t="shared" si="1"/>
        <v>-8.625</v>
      </c>
      <c r="E7" t="s">
        <v>37</v>
      </c>
      <c r="F7">
        <f>+(D7+D11+D15)/3</f>
        <v>-5.416666666666667</v>
      </c>
      <c r="H7">
        <f>F7-$F$20/4</f>
        <v>-5.421875</v>
      </c>
      <c r="I7">
        <f>+B7-H7</f>
        <v>101.421875</v>
      </c>
    </row>
    <row r="8" spans="1:9" ht="12.75">
      <c r="A8" t="s">
        <v>7</v>
      </c>
      <c r="B8">
        <v>108</v>
      </c>
      <c r="C8">
        <f t="shared" si="0"/>
        <v>105.625</v>
      </c>
      <c r="D8">
        <f t="shared" si="1"/>
        <v>2.375</v>
      </c>
      <c r="F8">
        <f>+(D8+D12+D16)/3</f>
        <v>0.4583333333333333</v>
      </c>
      <c r="H8">
        <f>F8-$F$20/4</f>
        <v>0.4531250000000002</v>
      </c>
      <c r="I8">
        <f>+B8-H8</f>
        <v>107.546875</v>
      </c>
    </row>
    <row r="9" spans="1:9" ht="12.75">
      <c r="A9" t="s">
        <v>8</v>
      </c>
      <c r="B9">
        <v>100</v>
      </c>
      <c r="C9">
        <f t="shared" si="0"/>
        <v>107.5</v>
      </c>
      <c r="D9">
        <f t="shared" si="1"/>
        <v>-7.5</v>
      </c>
      <c r="I9">
        <f>+B9-H5</f>
        <v>107.56770833333333</v>
      </c>
    </row>
    <row r="10" spans="1:9" ht="12.75">
      <c r="A10" t="s">
        <v>9</v>
      </c>
      <c r="B10">
        <v>120</v>
      </c>
      <c r="C10">
        <f t="shared" si="0"/>
        <v>109.625</v>
      </c>
      <c r="D10">
        <f t="shared" si="1"/>
        <v>10.375</v>
      </c>
      <c r="I10">
        <f>+B10-H6</f>
        <v>107.46354166666667</v>
      </c>
    </row>
    <row r="11" spans="1:9" ht="12.75">
      <c r="A11" t="s">
        <v>10</v>
      </c>
      <c r="B11">
        <v>108</v>
      </c>
      <c r="C11">
        <f t="shared" si="0"/>
        <v>111</v>
      </c>
      <c r="D11">
        <f t="shared" si="1"/>
        <v>-3</v>
      </c>
      <c r="I11">
        <f>+B11-H7</f>
        <v>113.421875</v>
      </c>
    </row>
    <row r="12" spans="1:9" ht="12.75">
      <c r="A12" t="s">
        <v>11</v>
      </c>
      <c r="B12">
        <v>113</v>
      </c>
      <c r="C12">
        <f t="shared" si="0"/>
        <v>113.25</v>
      </c>
      <c r="D12">
        <f t="shared" si="1"/>
        <v>-0.25</v>
      </c>
      <c r="I12">
        <f>+B12-H8</f>
        <v>112.546875</v>
      </c>
    </row>
    <row r="13" spans="1:9" ht="12.75">
      <c r="A13" t="s">
        <v>12</v>
      </c>
      <c r="B13">
        <v>106</v>
      </c>
      <c r="C13">
        <f t="shared" si="0"/>
        <v>115.875</v>
      </c>
      <c r="D13">
        <f t="shared" si="1"/>
        <v>-9.875</v>
      </c>
      <c r="I13">
        <f>+B13-H5</f>
        <v>113.56770833333333</v>
      </c>
    </row>
    <row r="14" spans="1:9" ht="12.75">
      <c r="A14" t="s">
        <v>13</v>
      </c>
      <c r="B14">
        <v>132</v>
      </c>
      <c r="C14">
        <f t="shared" si="0"/>
        <v>118.375</v>
      </c>
      <c r="D14">
        <f t="shared" si="1"/>
        <v>13.625</v>
      </c>
      <c r="I14">
        <f>+B14-H6</f>
        <v>119.46354166666667</v>
      </c>
    </row>
    <row r="15" spans="1:9" ht="12.75">
      <c r="A15" t="s">
        <v>14</v>
      </c>
      <c r="B15">
        <v>117</v>
      </c>
      <c r="C15">
        <f t="shared" si="0"/>
        <v>121.625</v>
      </c>
      <c r="D15">
        <f t="shared" si="1"/>
        <v>-4.625</v>
      </c>
      <c r="I15">
        <f>+B15-H7</f>
        <v>122.421875</v>
      </c>
    </row>
    <row r="16" spans="1:9" ht="12.75">
      <c r="A16" t="s">
        <v>15</v>
      </c>
      <c r="B16">
        <v>124</v>
      </c>
      <c r="C16">
        <f t="shared" si="0"/>
        <v>124.75</v>
      </c>
      <c r="D16">
        <f t="shared" si="1"/>
        <v>-0.75</v>
      </c>
      <c r="I16">
        <f>+B16-H8</f>
        <v>123.546875</v>
      </c>
    </row>
    <row r="17" spans="1:9" ht="12.75">
      <c r="A17" t="s">
        <v>16</v>
      </c>
      <c r="B17">
        <v>121</v>
      </c>
      <c r="C17">
        <f t="shared" si="0"/>
        <v>126.375</v>
      </c>
      <c r="D17">
        <f t="shared" si="1"/>
        <v>-5.375</v>
      </c>
      <c r="I17">
        <f>+B17-H5</f>
        <v>128.56770833333334</v>
      </c>
    </row>
    <row r="18" spans="1:9" ht="12.75">
      <c r="A18" t="s">
        <v>17</v>
      </c>
      <c r="B18">
        <v>142</v>
      </c>
      <c r="I18">
        <f>+B18-H6</f>
        <v>129.46354166666666</v>
      </c>
    </row>
    <row r="19" spans="1:20" ht="12.75">
      <c r="A19" t="s">
        <v>32</v>
      </c>
      <c r="B19">
        <v>120</v>
      </c>
      <c r="I19">
        <f>+B19-H7</f>
        <v>125.421875</v>
      </c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t="s">
        <v>23</v>
      </c>
      <c r="F20">
        <f>SUM(F5:F18)</f>
        <v>0.020833333333332427</v>
      </c>
      <c r="H20">
        <f>SUM(H5:H8)</f>
        <v>-6.661338147750939E-16</v>
      </c>
      <c r="L20" s="3"/>
      <c r="M20" s="3"/>
      <c r="N20" s="3"/>
      <c r="O20" s="3"/>
      <c r="P20" s="3"/>
      <c r="Q20" s="3"/>
      <c r="R20" s="3"/>
      <c r="S20" s="3"/>
      <c r="T20" s="3"/>
    </row>
    <row r="21" spans="12:20" ht="12.75">
      <c r="L21" s="3"/>
      <c r="M21" s="3"/>
      <c r="N21" s="3"/>
      <c r="O21" s="3"/>
      <c r="P21" s="3"/>
      <c r="Q21" s="3"/>
      <c r="R21" s="3"/>
      <c r="S21" s="3"/>
      <c r="T21" s="3"/>
    </row>
    <row r="22" spans="12:20" ht="12.75">
      <c r="L22" s="3"/>
      <c r="M22" s="3"/>
      <c r="N22" s="3"/>
      <c r="O22" s="3"/>
      <c r="P22" s="3"/>
      <c r="Q22" s="3"/>
      <c r="R22" s="3"/>
      <c r="S22" s="3"/>
      <c r="T22" s="3"/>
    </row>
    <row r="23" spans="12:20" ht="12.75">
      <c r="L23" s="4"/>
      <c r="M23" s="4"/>
      <c r="N23" s="3"/>
      <c r="O23" s="3"/>
      <c r="P23" s="3"/>
      <c r="Q23" s="3"/>
      <c r="R23" s="3"/>
      <c r="S23" s="3"/>
      <c r="T23" s="3"/>
    </row>
    <row r="24" spans="12:20" ht="12.75">
      <c r="L24" s="2"/>
      <c r="M24" s="2"/>
      <c r="N24" s="3"/>
      <c r="O24" s="3"/>
      <c r="P24" s="3"/>
      <c r="Q24" s="3"/>
      <c r="R24" s="3"/>
      <c r="S24" s="3"/>
      <c r="T24" s="3"/>
    </row>
    <row r="25" spans="12:20" ht="12.75">
      <c r="L25" s="2"/>
      <c r="M25" s="2"/>
      <c r="N25" s="3"/>
      <c r="O25" s="3"/>
      <c r="P25" s="3"/>
      <c r="Q25" s="3"/>
      <c r="R25" s="3"/>
      <c r="S25" s="3"/>
      <c r="T25" s="3"/>
    </row>
    <row r="26" spans="12:20" ht="12.75">
      <c r="L26" s="2"/>
      <c r="M26" s="2"/>
      <c r="N26" s="3"/>
      <c r="O26" s="3"/>
      <c r="P26" s="3"/>
      <c r="Q26" s="3"/>
      <c r="R26" s="3"/>
      <c r="S26" s="3"/>
      <c r="T26" s="3"/>
    </row>
    <row r="27" spans="12:20" ht="12.75">
      <c r="L27" s="2"/>
      <c r="M27" s="2"/>
      <c r="N27" s="3"/>
      <c r="O27" s="3"/>
      <c r="P27" s="3"/>
      <c r="Q27" s="3"/>
      <c r="R27" s="3"/>
      <c r="S27" s="3"/>
      <c r="T27" s="3"/>
    </row>
    <row r="28" spans="12:20" ht="12.75">
      <c r="L28" s="2"/>
      <c r="M28" s="2"/>
      <c r="N28" s="3"/>
      <c r="O28" s="3"/>
      <c r="P28" s="3"/>
      <c r="Q28" s="3"/>
      <c r="R28" s="3"/>
      <c r="S28" s="3"/>
      <c r="T28" s="3"/>
    </row>
    <row r="29" spans="12:20" ht="12.75">
      <c r="L29" s="3"/>
      <c r="M29" s="3"/>
      <c r="N29" s="3"/>
      <c r="O29" s="3"/>
      <c r="P29" s="3"/>
      <c r="Q29" s="3"/>
      <c r="R29" s="3"/>
      <c r="S29" s="3"/>
      <c r="T29" s="3"/>
    </row>
    <row r="30" spans="12:20" ht="12.75">
      <c r="L30" s="3"/>
      <c r="M30" s="3"/>
      <c r="N30" s="3"/>
      <c r="O30" s="3"/>
      <c r="P30" s="3"/>
      <c r="Q30" s="3"/>
      <c r="R30" s="3"/>
      <c r="S30" s="3"/>
      <c r="T30" s="3"/>
    </row>
    <row r="31" spans="12:20" ht="12.75">
      <c r="L31" s="5"/>
      <c r="M31" s="5"/>
      <c r="N31" s="5"/>
      <c r="O31" s="5"/>
      <c r="P31" s="5"/>
      <c r="Q31" s="5"/>
      <c r="R31" s="3"/>
      <c r="S31" s="3"/>
      <c r="T31" s="3"/>
    </row>
    <row r="32" spans="12:20" ht="12.75">
      <c r="L32" s="2"/>
      <c r="M32" s="2"/>
      <c r="N32" s="2"/>
      <c r="O32" s="2"/>
      <c r="P32" s="2"/>
      <c r="Q32" s="2"/>
      <c r="R32" s="3"/>
      <c r="S32" s="3"/>
      <c r="T32" s="3"/>
    </row>
    <row r="33" spans="12:20" ht="12.75">
      <c r="L33" s="2"/>
      <c r="M33" s="2"/>
      <c r="N33" s="2"/>
      <c r="O33" s="2"/>
      <c r="P33" s="2"/>
      <c r="Q33" s="2"/>
      <c r="R33" s="3"/>
      <c r="S33" s="3"/>
      <c r="T33" s="3"/>
    </row>
    <row r="34" spans="12:20" ht="12.75">
      <c r="L34" s="2"/>
      <c r="M34" s="2"/>
      <c r="N34" s="2"/>
      <c r="O34" s="2"/>
      <c r="P34" s="2"/>
      <c r="Q34" s="2"/>
      <c r="R34" s="3"/>
      <c r="S34" s="3"/>
      <c r="T34" s="3"/>
    </row>
    <row r="35" spans="12:20" ht="12.75">
      <c r="L35" s="3"/>
      <c r="M35" s="3"/>
      <c r="N35" s="3"/>
      <c r="O35" s="3"/>
      <c r="P35" s="3"/>
      <c r="Q35" s="3"/>
      <c r="R35" s="3"/>
      <c r="S35" s="3"/>
      <c r="T35" s="3"/>
    </row>
    <row r="36" spans="12:20" ht="12.75">
      <c r="L36" s="5"/>
      <c r="M36" s="5"/>
      <c r="N36" s="5"/>
      <c r="O36" s="5"/>
      <c r="P36" s="5"/>
      <c r="Q36" s="5"/>
      <c r="R36" s="5"/>
      <c r="S36" s="5"/>
      <c r="T36" s="5"/>
    </row>
    <row r="37" spans="12:20" ht="12.75">
      <c r="L37" s="2"/>
      <c r="M37" s="2"/>
      <c r="N37" s="2"/>
      <c r="O37" s="2"/>
      <c r="P37" s="2"/>
      <c r="Q37" s="2"/>
      <c r="R37" s="2"/>
      <c r="S37" s="2"/>
      <c r="T37" s="2"/>
    </row>
    <row r="38" spans="12:20" ht="12.75">
      <c r="L38" s="2"/>
      <c r="M38" s="2"/>
      <c r="N38" s="2"/>
      <c r="O38" s="2"/>
      <c r="P38" s="2"/>
      <c r="Q38" s="2"/>
      <c r="R38" s="2"/>
      <c r="S38" s="2"/>
      <c r="T38" s="2"/>
    </row>
    <row r="39" spans="12:20" ht="12.75">
      <c r="L39" s="3"/>
      <c r="M39" s="3"/>
      <c r="N39" s="3"/>
      <c r="O39" s="3"/>
      <c r="P39" s="3"/>
      <c r="Q39" s="3"/>
      <c r="R39" s="3"/>
      <c r="S39" s="3"/>
      <c r="T39" s="3"/>
    </row>
    <row r="40" spans="12:20" ht="12.75">
      <c r="L40" s="3"/>
      <c r="M40" s="3"/>
      <c r="N40" s="3"/>
      <c r="O40" s="3"/>
      <c r="P40" s="3"/>
      <c r="Q40" s="3"/>
      <c r="R40" s="3"/>
      <c r="S40" s="3"/>
      <c r="T40" s="3"/>
    </row>
    <row r="41" spans="12:20" ht="12.75">
      <c r="L41" s="3"/>
      <c r="M41" s="3"/>
      <c r="N41" s="3"/>
      <c r="O41" s="3"/>
      <c r="P41" s="3"/>
      <c r="Q41" s="3"/>
      <c r="R41" s="3"/>
      <c r="S41" s="3"/>
      <c r="T41" s="3"/>
    </row>
    <row r="42" spans="12:20" ht="12.75">
      <c r="L42" s="3"/>
      <c r="M42" s="3"/>
      <c r="N42" s="3"/>
      <c r="O42" s="3"/>
      <c r="P42" s="3"/>
      <c r="Q42" s="3"/>
      <c r="R42" s="3"/>
      <c r="S42" s="3"/>
      <c r="T42" s="3"/>
    </row>
    <row r="43" spans="12:20" ht="12.75">
      <c r="L43" s="3"/>
      <c r="M43" s="3"/>
      <c r="N43" s="3"/>
      <c r="O43" s="3"/>
      <c r="P43" s="3"/>
      <c r="Q43" s="3"/>
      <c r="R43" s="3"/>
      <c r="S43" s="3"/>
      <c r="T43" s="3"/>
    </row>
    <row r="44" spans="12:20" ht="12.75">
      <c r="L44" s="5"/>
      <c r="M44" s="5"/>
      <c r="N44" s="5"/>
      <c r="O44" s="3"/>
      <c r="P44" s="3"/>
      <c r="Q44" s="3"/>
      <c r="R44" s="3"/>
      <c r="S44" s="3"/>
      <c r="T44" s="3"/>
    </row>
    <row r="45" spans="12:20" ht="12.75">
      <c r="L45" s="2"/>
      <c r="M45" s="2"/>
      <c r="N45" s="2"/>
      <c r="O45" s="3"/>
      <c r="P45" s="3"/>
      <c r="Q45" s="3"/>
      <c r="R45" s="3"/>
      <c r="S45" s="3"/>
      <c r="T45" s="3"/>
    </row>
    <row r="46" spans="12:20" ht="12.75">
      <c r="L46" s="2"/>
      <c r="M46" s="2"/>
      <c r="N46" s="2"/>
      <c r="O46" s="3"/>
      <c r="P46" s="3"/>
      <c r="Q46" s="3"/>
      <c r="R46" s="3"/>
      <c r="S46" s="3"/>
      <c r="T46" s="3"/>
    </row>
    <row r="47" spans="12:20" ht="12.75">
      <c r="L47" s="2"/>
      <c r="M47" s="2"/>
      <c r="N47" s="2"/>
      <c r="O47" s="3"/>
      <c r="P47" s="3"/>
      <c r="Q47" s="3"/>
      <c r="R47" s="3"/>
      <c r="S47" s="3"/>
      <c r="T47" s="3"/>
    </row>
    <row r="48" spans="12:20" ht="12.75">
      <c r="L48" s="2"/>
      <c r="M48" s="2"/>
      <c r="N48" s="2"/>
      <c r="O48" s="3"/>
      <c r="P48" s="3"/>
      <c r="Q48" s="3"/>
      <c r="R48" s="3"/>
      <c r="S48" s="3"/>
      <c r="T48" s="3"/>
    </row>
    <row r="49" spans="12:20" ht="12.75">
      <c r="L49" s="2"/>
      <c r="M49" s="2"/>
      <c r="N49" s="2"/>
      <c r="O49" s="3"/>
      <c r="P49" s="3"/>
      <c r="Q49" s="3"/>
      <c r="R49" s="3"/>
      <c r="S49" s="3"/>
      <c r="T49" s="3"/>
    </row>
    <row r="50" spans="12:20" ht="12.75">
      <c r="L50" s="2"/>
      <c r="M50" s="2"/>
      <c r="N50" s="2"/>
      <c r="O50" s="3"/>
      <c r="P50" s="3"/>
      <c r="Q50" s="3"/>
      <c r="R50" s="3"/>
      <c r="S50" s="3"/>
      <c r="T50" s="3"/>
    </row>
    <row r="51" spans="12:20" ht="12.75">
      <c r="L51" s="2"/>
      <c r="M51" s="2"/>
      <c r="N51" s="2"/>
      <c r="O51" s="3"/>
      <c r="P51" s="3"/>
      <c r="Q51" s="3"/>
      <c r="R51" s="3"/>
      <c r="S51" s="3"/>
      <c r="T51" s="3"/>
    </row>
    <row r="52" spans="12:20" ht="12.75">
      <c r="L52" s="2"/>
      <c r="M52" s="2"/>
      <c r="N52" s="2"/>
      <c r="O52" s="3"/>
      <c r="P52" s="3"/>
      <c r="Q52" s="3"/>
      <c r="R52" s="3"/>
      <c r="S52" s="3"/>
      <c r="T52" s="3"/>
    </row>
    <row r="53" spans="12:20" ht="12.75">
      <c r="L53" s="2"/>
      <c r="M53" s="2"/>
      <c r="N53" s="2"/>
      <c r="O53" s="3"/>
      <c r="P53" s="3"/>
      <c r="Q53" s="3"/>
      <c r="R53" s="3"/>
      <c r="S53" s="3"/>
      <c r="T53" s="3"/>
    </row>
    <row r="54" spans="12:20" ht="12.75">
      <c r="L54" s="2"/>
      <c r="M54" s="2"/>
      <c r="N54" s="2"/>
      <c r="O54" s="3"/>
      <c r="P54" s="3"/>
      <c r="Q54" s="3"/>
      <c r="R54" s="3"/>
      <c r="S54" s="3"/>
      <c r="T54" s="3"/>
    </row>
    <row r="55" spans="12:20" ht="12.75">
      <c r="L55" s="2"/>
      <c r="M55" s="2"/>
      <c r="N55" s="2"/>
      <c r="O55" s="3"/>
      <c r="P55" s="3"/>
      <c r="Q55" s="3"/>
      <c r="R55" s="3"/>
      <c r="S55" s="3"/>
      <c r="T55" s="3"/>
    </row>
    <row r="56" spans="12:20" ht="12.75">
      <c r="L56" s="2"/>
      <c r="M56" s="2"/>
      <c r="N56" s="2"/>
      <c r="O56" s="3"/>
      <c r="P56" s="3"/>
      <c r="Q56" s="3"/>
      <c r="R56" s="3"/>
      <c r="S56" s="3"/>
      <c r="T56" s="3"/>
    </row>
    <row r="57" spans="12:20" ht="12.75">
      <c r="L57" s="2"/>
      <c r="M57" s="2"/>
      <c r="N57" s="2"/>
      <c r="O57" s="3"/>
      <c r="P57" s="3"/>
      <c r="Q57" s="3"/>
      <c r="R57" s="3"/>
      <c r="S57" s="3"/>
      <c r="T57" s="3"/>
    </row>
    <row r="58" spans="12:20" ht="12.75">
      <c r="L58" s="2"/>
      <c r="M58" s="2"/>
      <c r="N58" s="2"/>
      <c r="O58" s="3"/>
      <c r="P58" s="3"/>
      <c r="Q58" s="3"/>
      <c r="R58" s="3"/>
      <c r="S58" s="3"/>
      <c r="T58" s="3"/>
    </row>
    <row r="59" spans="12:20" ht="12.75">
      <c r="L59" s="2"/>
      <c r="M59" s="2"/>
      <c r="N59" s="2"/>
      <c r="O59" s="3"/>
      <c r="P59" s="3"/>
      <c r="Q59" s="3"/>
      <c r="R59" s="3"/>
      <c r="S59" s="3"/>
      <c r="T59" s="3"/>
    </row>
    <row r="60" spans="12:20" ht="12.75">
      <c r="L60" s="2"/>
      <c r="M60" s="2"/>
      <c r="N60" s="2"/>
      <c r="O60" s="3"/>
      <c r="P60" s="3"/>
      <c r="Q60" s="3"/>
      <c r="R60" s="3"/>
      <c r="S60" s="3"/>
      <c r="T60" s="3"/>
    </row>
    <row r="61" spans="12:20" ht="12.75">
      <c r="L61" s="3"/>
      <c r="M61" s="3"/>
      <c r="N61" s="3"/>
      <c r="O61" s="3"/>
      <c r="P61" s="3"/>
      <c r="Q61" s="3"/>
      <c r="R61" s="3"/>
      <c r="S61" s="3"/>
      <c r="T61" s="3"/>
    </row>
    <row r="62" spans="12:20" ht="12.75">
      <c r="L62" s="3"/>
      <c r="M62" s="3"/>
      <c r="N62" s="3"/>
      <c r="O62" s="3"/>
      <c r="P62" s="3"/>
      <c r="Q62" s="3"/>
      <c r="R62" s="3"/>
      <c r="S62" s="3"/>
      <c r="T62" s="3"/>
    </row>
    <row r="63" spans="12:20" ht="12.75">
      <c r="L63" s="3"/>
      <c r="M63" s="3"/>
      <c r="N63" s="3"/>
      <c r="O63" s="3"/>
      <c r="P63" s="3"/>
      <c r="Q63" s="3"/>
      <c r="R63" s="3"/>
      <c r="S63" s="3"/>
      <c r="T63" s="3"/>
    </row>
    <row r="64" spans="12:20" ht="12.75">
      <c r="L64" s="3"/>
      <c r="M64" s="3"/>
      <c r="N64" s="3"/>
      <c r="O64" s="3"/>
      <c r="P64" s="3"/>
      <c r="Q64" s="3"/>
      <c r="R64" s="3"/>
      <c r="S64" s="3"/>
      <c r="T64" s="3"/>
    </row>
    <row r="65" spans="12:20" ht="12.75">
      <c r="L65" s="3"/>
      <c r="M65" s="3"/>
      <c r="N65" s="3"/>
      <c r="O65" s="3"/>
      <c r="P65" s="3"/>
      <c r="Q65" s="3"/>
      <c r="R65" s="3"/>
      <c r="S65" s="3"/>
      <c r="T65" s="3"/>
    </row>
  </sheetData>
  <sheetProtection/>
  <printOptions gridLines="1" headings="1"/>
  <pageMargins left="0.75" right="0.75" top="1" bottom="1" header="0" footer="0"/>
  <pageSetup horizontalDpi="1200" verticalDpi="1200" orientation="portrait" paperSize="9" scale="81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11.421875" style="0" customWidth="1"/>
  </cols>
  <sheetData>
    <row r="1" spans="1:5" ht="12.75">
      <c r="A1" s="1" t="s">
        <v>44</v>
      </c>
      <c r="B1" s="1"/>
      <c r="C1" s="1"/>
      <c r="D1" s="1"/>
      <c r="E1" s="1"/>
    </row>
    <row r="2" spans="1:10" ht="12.75">
      <c r="A2" t="s">
        <v>0</v>
      </c>
      <c r="B2" t="s">
        <v>1</v>
      </c>
      <c r="C2" t="s">
        <v>19</v>
      </c>
      <c r="D2" t="s">
        <v>28</v>
      </c>
      <c r="F2" t="s">
        <v>21</v>
      </c>
      <c r="H2" t="s">
        <v>22</v>
      </c>
      <c r="I2" t="s">
        <v>0</v>
      </c>
      <c r="J2" t="s">
        <v>30</v>
      </c>
    </row>
    <row r="3" spans="1:10" ht="12.75">
      <c r="A3" t="s">
        <v>2</v>
      </c>
      <c r="B3">
        <v>94</v>
      </c>
      <c r="I3" t="s">
        <v>2</v>
      </c>
      <c r="J3">
        <f>+B3-H7</f>
        <v>99.23958333333333</v>
      </c>
    </row>
    <row r="4" spans="1:10" ht="12.75">
      <c r="A4" t="s">
        <v>3</v>
      </c>
      <c r="B4">
        <v>103</v>
      </c>
      <c r="I4" t="s">
        <v>3</v>
      </c>
      <c r="J4">
        <f>+B4-H8</f>
        <v>102.36458333333333</v>
      </c>
    </row>
    <row r="5" spans="1:10" ht="12.75">
      <c r="A5" t="s">
        <v>4</v>
      </c>
      <c r="B5">
        <v>95</v>
      </c>
      <c r="C5">
        <f>+(B3/2+B4+B5+B6+B7/2)/4</f>
        <v>102.5</v>
      </c>
      <c r="D5">
        <f>B5-C5</f>
        <v>-7.5</v>
      </c>
      <c r="E5" t="s">
        <v>27</v>
      </c>
      <c r="F5">
        <f>+(D5+D9+D13)/3</f>
        <v>-8.291666666666666</v>
      </c>
      <c r="G5" t="s">
        <v>29</v>
      </c>
      <c r="H5">
        <f>F5-$F$19/4</f>
        <v>-8.114583333333332</v>
      </c>
      <c r="I5" t="s">
        <v>4</v>
      </c>
      <c r="J5">
        <f>+B5-H5</f>
        <v>103.11458333333333</v>
      </c>
    </row>
    <row r="6" spans="1:10" ht="12.75">
      <c r="A6" t="s">
        <v>5</v>
      </c>
      <c r="B6">
        <v>117</v>
      </c>
      <c r="C6">
        <f aca="true" t="shared" si="0" ref="C6:C16">+(B4/2+B5+B6+B7+B8/2)/4</f>
        <v>103.375</v>
      </c>
      <c r="D6">
        <f aca="true" t="shared" si="1" ref="D6:D16">B6-C6</f>
        <v>13.625</v>
      </c>
      <c r="F6">
        <f>+(D6+D10+D14)/3</f>
        <v>12.541666666666666</v>
      </c>
      <c r="H6">
        <f>F6-$F$19/4</f>
        <v>12.71875</v>
      </c>
      <c r="I6" t="s">
        <v>5</v>
      </c>
      <c r="J6">
        <f>+B6-H6</f>
        <v>104.28125</v>
      </c>
    </row>
    <row r="7" spans="1:10" ht="12.75">
      <c r="A7" t="s">
        <v>6</v>
      </c>
      <c r="B7">
        <v>96</v>
      </c>
      <c r="C7">
        <f t="shared" si="0"/>
        <v>104.625</v>
      </c>
      <c r="D7">
        <f t="shared" si="1"/>
        <v>-8.625</v>
      </c>
      <c r="F7">
        <f>+(D7+D11+D15)/3</f>
        <v>-5.416666666666667</v>
      </c>
      <c r="H7">
        <f>F7-$F$19/4</f>
        <v>-5.239583333333334</v>
      </c>
      <c r="I7" t="s">
        <v>6</v>
      </c>
      <c r="J7">
        <f>+B7-H7</f>
        <v>101.23958333333333</v>
      </c>
    </row>
    <row r="8" spans="1:10" ht="12.75">
      <c r="A8" t="s">
        <v>7</v>
      </c>
      <c r="B8">
        <v>108</v>
      </c>
      <c r="C8">
        <f t="shared" si="0"/>
        <v>105.625</v>
      </c>
      <c r="D8">
        <f t="shared" si="1"/>
        <v>2.375</v>
      </c>
      <c r="F8">
        <f>+(D8+D12+D16)/3</f>
        <v>0.4583333333333333</v>
      </c>
      <c r="H8">
        <f>F8-$F$19/4</f>
        <v>0.6354166666666667</v>
      </c>
      <c r="I8" t="s">
        <v>7</v>
      </c>
      <c r="J8">
        <f>+B8-H8</f>
        <v>107.36458333333333</v>
      </c>
    </row>
    <row r="9" spans="1:10" ht="12.75">
      <c r="A9" t="s">
        <v>8</v>
      </c>
      <c r="B9">
        <v>100</v>
      </c>
      <c r="C9">
        <f t="shared" si="0"/>
        <v>107.5</v>
      </c>
      <c r="D9">
        <f t="shared" si="1"/>
        <v>-7.5</v>
      </c>
      <c r="I9" t="s">
        <v>8</v>
      </c>
      <c r="J9">
        <f>+B9-H5</f>
        <v>108.11458333333333</v>
      </c>
    </row>
    <row r="10" spans="1:10" ht="12.75">
      <c r="A10" t="s">
        <v>9</v>
      </c>
      <c r="B10">
        <v>120</v>
      </c>
      <c r="C10">
        <f t="shared" si="0"/>
        <v>109.625</v>
      </c>
      <c r="D10">
        <f t="shared" si="1"/>
        <v>10.375</v>
      </c>
      <c r="I10" t="s">
        <v>9</v>
      </c>
      <c r="J10">
        <f>+B10-H6</f>
        <v>107.28125</v>
      </c>
    </row>
    <row r="11" spans="1:10" ht="12.75">
      <c r="A11" t="s">
        <v>10</v>
      </c>
      <c r="B11">
        <v>108</v>
      </c>
      <c r="C11">
        <f t="shared" si="0"/>
        <v>111</v>
      </c>
      <c r="D11">
        <f t="shared" si="1"/>
        <v>-3</v>
      </c>
      <c r="I11" t="s">
        <v>10</v>
      </c>
      <c r="J11">
        <f>+B11-H7</f>
        <v>113.23958333333333</v>
      </c>
    </row>
    <row r="12" spans="1:10" ht="12.75">
      <c r="A12" t="s">
        <v>11</v>
      </c>
      <c r="B12">
        <v>113</v>
      </c>
      <c r="C12">
        <f t="shared" si="0"/>
        <v>113.25</v>
      </c>
      <c r="D12">
        <f t="shared" si="1"/>
        <v>-0.25</v>
      </c>
      <c r="I12" t="s">
        <v>11</v>
      </c>
      <c r="J12">
        <f>+B12-H8</f>
        <v>112.36458333333333</v>
      </c>
    </row>
    <row r="13" spans="1:10" ht="12.75">
      <c r="A13" t="s">
        <v>12</v>
      </c>
      <c r="B13">
        <v>106</v>
      </c>
      <c r="C13">
        <f t="shared" si="0"/>
        <v>115.875</v>
      </c>
      <c r="D13">
        <f t="shared" si="1"/>
        <v>-9.875</v>
      </c>
      <c r="I13" t="s">
        <v>12</v>
      </c>
      <c r="J13">
        <f>+B13-H5</f>
        <v>114.11458333333333</v>
      </c>
    </row>
    <row r="14" spans="1:10" ht="12.75">
      <c r="A14" t="s">
        <v>13</v>
      </c>
      <c r="B14">
        <v>132</v>
      </c>
      <c r="C14">
        <f t="shared" si="0"/>
        <v>118.375</v>
      </c>
      <c r="D14">
        <f t="shared" si="1"/>
        <v>13.625</v>
      </c>
      <c r="I14" t="s">
        <v>13</v>
      </c>
      <c r="J14">
        <f>+B14-H6</f>
        <v>119.28125</v>
      </c>
    </row>
    <row r="15" spans="1:10" ht="12.75">
      <c r="A15" t="s">
        <v>14</v>
      </c>
      <c r="B15">
        <v>117</v>
      </c>
      <c r="C15">
        <f t="shared" si="0"/>
        <v>121.625</v>
      </c>
      <c r="D15">
        <f t="shared" si="1"/>
        <v>-4.625</v>
      </c>
      <c r="I15" t="s">
        <v>14</v>
      </c>
      <c r="J15">
        <f>+B15-H7</f>
        <v>122.23958333333333</v>
      </c>
    </row>
    <row r="16" spans="1:10" ht="12.75">
      <c r="A16" t="s">
        <v>15</v>
      </c>
      <c r="B16">
        <v>124</v>
      </c>
      <c r="C16">
        <f t="shared" si="0"/>
        <v>124.75</v>
      </c>
      <c r="D16">
        <f t="shared" si="1"/>
        <v>-0.75</v>
      </c>
      <c r="I16" t="s">
        <v>15</v>
      </c>
      <c r="J16">
        <f>+B16-H8</f>
        <v>123.36458333333333</v>
      </c>
    </row>
    <row r="17" spans="1:10" ht="12.75">
      <c r="A17" t="s">
        <v>16</v>
      </c>
      <c r="B17">
        <v>121</v>
      </c>
      <c r="I17" t="s">
        <v>16</v>
      </c>
      <c r="J17">
        <f>+B17-H5</f>
        <v>129.11458333333334</v>
      </c>
    </row>
    <row r="18" spans="1:10" ht="12.75">
      <c r="A18" t="s">
        <v>17</v>
      </c>
      <c r="B18">
        <v>142</v>
      </c>
      <c r="I18" t="s">
        <v>17</v>
      </c>
      <c r="J18">
        <f>+B18-H6</f>
        <v>129.28125</v>
      </c>
    </row>
    <row r="19" spans="1:8" ht="12.75">
      <c r="A19" t="s">
        <v>23</v>
      </c>
      <c r="F19">
        <f>SUM(F5:F18)</f>
        <v>-0.7083333333333337</v>
      </c>
      <c r="H19">
        <f>SUM(H5:H18)</f>
        <v>0</v>
      </c>
    </row>
  </sheetData>
  <sheetProtection/>
  <printOptions gridLines="1" headings="1"/>
  <pageMargins left="0.75" right="0.75" top="1" bottom="1" header="0" footer="0"/>
  <pageSetup horizontalDpi="1200" verticalDpi="12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11.140625" style="0" customWidth="1"/>
  </cols>
  <sheetData>
    <row r="1" spans="1:5" ht="12.75">
      <c r="A1" s="1" t="s">
        <v>43</v>
      </c>
      <c r="B1" s="1"/>
      <c r="C1" s="1"/>
      <c r="D1" s="1"/>
      <c r="E1" s="1"/>
    </row>
    <row r="2" spans="1:8" ht="12.75">
      <c r="A2" t="s">
        <v>0</v>
      </c>
      <c r="B2" t="s">
        <v>1</v>
      </c>
      <c r="C2" t="s">
        <v>19</v>
      </c>
      <c r="D2" t="s">
        <v>28</v>
      </c>
      <c r="F2" t="s">
        <v>21</v>
      </c>
      <c r="H2" t="s">
        <v>22</v>
      </c>
    </row>
    <row r="3" spans="1:2" ht="12.75">
      <c r="A3" t="s">
        <v>2</v>
      </c>
      <c r="B3">
        <v>94</v>
      </c>
    </row>
    <row r="4" spans="1:2" ht="12.75">
      <c r="A4" t="s">
        <v>3</v>
      </c>
      <c r="B4">
        <v>103</v>
      </c>
    </row>
    <row r="5" spans="1:8" ht="12.75">
      <c r="A5" t="s">
        <v>4</v>
      </c>
      <c r="B5">
        <v>95</v>
      </c>
      <c r="C5">
        <f>+(B3/2+B4+B5+B6+B7/2)/4</f>
        <v>102.5</v>
      </c>
      <c r="D5">
        <f>B5-C5</f>
        <v>-7.5</v>
      </c>
      <c r="E5" t="s">
        <v>27</v>
      </c>
      <c r="F5">
        <f>+(D5+D9+D13)/3</f>
        <v>-8.291666666666666</v>
      </c>
      <c r="G5" t="s">
        <v>29</v>
      </c>
      <c r="H5">
        <f>F5-$F$19/4</f>
        <v>-8.114583333333332</v>
      </c>
    </row>
    <row r="6" spans="1:8" ht="12.75">
      <c r="A6" t="s">
        <v>5</v>
      </c>
      <c r="B6">
        <v>117</v>
      </c>
      <c r="C6">
        <f aca="true" t="shared" si="0" ref="C6:C16">+(B4/2+B5+B6+B7+B8/2)/4</f>
        <v>103.375</v>
      </c>
      <c r="D6">
        <f aca="true" t="shared" si="1" ref="D6:D16">B6-C6</f>
        <v>13.625</v>
      </c>
      <c r="F6">
        <f>+(D6+D10+D14)/3</f>
        <v>12.541666666666666</v>
      </c>
      <c r="H6">
        <f>F6-$F$19/4</f>
        <v>12.71875</v>
      </c>
    </row>
    <row r="7" spans="1:8" ht="12.75">
      <c r="A7" t="s">
        <v>6</v>
      </c>
      <c r="B7">
        <v>96</v>
      </c>
      <c r="C7">
        <f t="shared" si="0"/>
        <v>104.625</v>
      </c>
      <c r="D7">
        <f t="shared" si="1"/>
        <v>-8.625</v>
      </c>
      <c r="F7">
        <f>+(D7+D11+D15)/3</f>
        <v>-5.416666666666667</v>
      </c>
      <c r="H7">
        <f>F7-$F$19/4</f>
        <v>-5.239583333333334</v>
      </c>
    </row>
    <row r="8" spans="1:8" ht="12.75">
      <c r="A8" t="s">
        <v>7</v>
      </c>
      <c r="B8">
        <v>108</v>
      </c>
      <c r="C8">
        <f t="shared" si="0"/>
        <v>105.625</v>
      </c>
      <c r="D8">
        <f t="shared" si="1"/>
        <v>2.375</v>
      </c>
      <c r="F8">
        <f>+(D8+D12+D16)/3</f>
        <v>0.4583333333333333</v>
      </c>
      <c r="H8">
        <f>F8-$F$19/4</f>
        <v>0.6354166666666667</v>
      </c>
    </row>
    <row r="9" spans="1:4" ht="12.75">
      <c r="A9" t="s">
        <v>8</v>
      </c>
      <c r="B9">
        <v>100</v>
      </c>
      <c r="C9">
        <f t="shared" si="0"/>
        <v>107.5</v>
      </c>
      <c r="D9">
        <f t="shared" si="1"/>
        <v>-7.5</v>
      </c>
    </row>
    <row r="10" spans="1:4" ht="12.75">
      <c r="A10" t="s">
        <v>9</v>
      </c>
      <c r="B10">
        <v>120</v>
      </c>
      <c r="C10">
        <f t="shared" si="0"/>
        <v>109.625</v>
      </c>
      <c r="D10">
        <f t="shared" si="1"/>
        <v>10.375</v>
      </c>
    </row>
    <row r="11" spans="1:4" ht="12.75">
      <c r="A11" t="s">
        <v>10</v>
      </c>
      <c r="B11">
        <v>108</v>
      </c>
      <c r="C11">
        <f t="shared" si="0"/>
        <v>111</v>
      </c>
      <c r="D11">
        <f t="shared" si="1"/>
        <v>-3</v>
      </c>
    </row>
    <row r="12" spans="1:4" ht="12.75">
      <c r="A12" t="s">
        <v>11</v>
      </c>
      <c r="B12">
        <v>113</v>
      </c>
      <c r="C12">
        <f t="shared" si="0"/>
        <v>113.25</v>
      </c>
      <c r="D12">
        <f t="shared" si="1"/>
        <v>-0.25</v>
      </c>
    </row>
    <row r="13" spans="1:4" ht="12.75">
      <c r="A13" t="s">
        <v>12</v>
      </c>
      <c r="B13">
        <v>106</v>
      </c>
      <c r="C13">
        <f t="shared" si="0"/>
        <v>115.875</v>
      </c>
      <c r="D13">
        <f t="shared" si="1"/>
        <v>-9.875</v>
      </c>
    </row>
    <row r="14" spans="1:4" ht="12.75">
      <c r="A14" t="s">
        <v>13</v>
      </c>
      <c r="B14">
        <v>132</v>
      </c>
      <c r="C14">
        <f t="shared" si="0"/>
        <v>118.375</v>
      </c>
      <c r="D14">
        <f t="shared" si="1"/>
        <v>13.625</v>
      </c>
    </row>
    <row r="15" spans="1:4" ht="12.75">
      <c r="A15" t="s">
        <v>14</v>
      </c>
      <c r="B15">
        <v>117</v>
      </c>
      <c r="C15">
        <f t="shared" si="0"/>
        <v>121.625</v>
      </c>
      <c r="D15">
        <f t="shared" si="1"/>
        <v>-4.625</v>
      </c>
    </row>
    <row r="16" spans="1:4" ht="12.75">
      <c r="A16" t="s">
        <v>15</v>
      </c>
      <c r="B16">
        <v>124</v>
      </c>
      <c r="C16">
        <f t="shared" si="0"/>
        <v>124.75</v>
      </c>
      <c r="D16">
        <f t="shared" si="1"/>
        <v>-0.75</v>
      </c>
    </row>
    <row r="17" spans="1:2" ht="12.75">
      <c r="A17" t="s">
        <v>16</v>
      </c>
      <c r="B17">
        <v>121</v>
      </c>
    </row>
    <row r="18" spans="1:2" ht="12.75">
      <c r="A18" t="s">
        <v>17</v>
      </c>
      <c r="B18">
        <v>142</v>
      </c>
    </row>
    <row r="19" spans="1:8" ht="12.75">
      <c r="A19" t="s">
        <v>23</v>
      </c>
      <c r="F19">
        <f>SUM(F5:F18)</f>
        <v>-0.7083333333333337</v>
      </c>
      <c r="H19">
        <f>SUM(H5:H18)</f>
        <v>0</v>
      </c>
    </row>
  </sheetData>
  <sheetProtection/>
  <printOptions gridLines="1" headings="1"/>
  <pageMargins left="0.75" right="0.75" top="1" bottom="1" header="0" footer="0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5" max="5" width="14.140625" style="0" customWidth="1"/>
    <col min="6" max="6" width="11.8515625" style="0" bestFit="1" customWidth="1"/>
    <col min="7" max="7" width="11.8515625" style="0" customWidth="1"/>
    <col min="8" max="8" width="11.8515625" style="0" bestFit="1" customWidth="1"/>
  </cols>
  <sheetData>
    <row r="1" ht="12.75">
      <c r="A1" s="1" t="s">
        <v>42</v>
      </c>
    </row>
    <row r="2" spans="1:8" ht="12.75">
      <c r="A2" t="s">
        <v>0</v>
      </c>
      <c r="B2" t="s">
        <v>1</v>
      </c>
      <c r="C2" t="s">
        <v>19</v>
      </c>
      <c r="D2" t="s">
        <v>20</v>
      </c>
      <c r="E2" t="s">
        <v>21</v>
      </c>
      <c r="F2" t="s">
        <v>22</v>
      </c>
      <c r="G2" t="s">
        <v>0</v>
      </c>
      <c r="H2" t="s">
        <v>31</v>
      </c>
    </row>
    <row r="3" spans="1:8" ht="12.75">
      <c r="A3" t="s">
        <v>2</v>
      </c>
      <c r="B3">
        <v>94</v>
      </c>
      <c r="G3" t="s">
        <v>2</v>
      </c>
      <c r="H3">
        <f>+B3/F7</f>
        <v>98.6968732905991</v>
      </c>
    </row>
    <row r="4" spans="1:8" ht="12.75">
      <c r="A4" t="s">
        <v>3</v>
      </c>
      <c r="B4">
        <v>103</v>
      </c>
      <c r="G4" t="s">
        <v>3</v>
      </c>
      <c r="H4">
        <f>+B4/F8</f>
        <v>102.34302672459914</v>
      </c>
    </row>
    <row r="5" spans="1:8" ht="12.75">
      <c r="A5" t="s">
        <v>4</v>
      </c>
      <c r="B5">
        <v>95</v>
      </c>
      <c r="C5">
        <f>+(B3/2+B4+B5+B6+B7/2)/4</f>
        <v>102.5</v>
      </c>
      <c r="D5">
        <f>+B5/C5</f>
        <v>0.926829268292683</v>
      </c>
      <c r="E5">
        <f>+(D5+D9+D13)/3</f>
        <v>0.923946894319549</v>
      </c>
      <c r="F5">
        <f>4/E19*E5</f>
        <v>0.925477157948734</v>
      </c>
      <c r="G5" t="s">
        <v>4</v>
      </c>
      <c r="H5">
        <f>+B5/F5</f>
        <v>102.64975119489924</v>
      </c>
    </row>
    <row r="6" spans="1:8" ht="12.75">
      <c r="A6" t="s">
        <v>5</v>
      </c>
      <c r="B6">
        <v>117</v>
      </c>
      <c r="C6">
        <f aca="true" t="shared" si="0" ref="C6:C16">+(B4/2+B5+B6+B7+B8/2)/4</f>
        <v>103.375</v>
      </c>
      <c r="D6">
        <f aca="true" t="shared" si="1" ref="D6:D16">+B6/C6</f>
        <v>1.13180169286578</v>
      </c>
      <c r="E6">
        <f>+(D6+D10+D14)/3</f>
        <v>1.1138476102120862</v>
      </c>
      <c r="F6">
        <f>4/E19*E6</f>
        <v>1.115692392089531</v>
      </c>
      <c r="G6" t="s">
        <v>5</v>
      </c>
      <c r="H6">
        <f>+B6/F6</f>
        <v>104.86761479199107</v>
      </c>
    </row>
    <row r="7" spans="1:8" ht="12.75">
      <c r="A7" t="s">
        <v>6</v>
      </c>
      <c r="B7">
        <v>96</v>
      </c>
      <c r="C7">
        <f t="shared" si="0"/>
        <v>104.625</v>
      </c>
      <c r="D7">
        <f t="shared" si="1"/>
        <v>0.9175627240143369</v>
      </c>
      <c r="E7">
        <f>+(D7+D11+D15)/3</f>
        <v>0.9508363251691171</v>
      </c>
      <c r="F7">
        <f>4/E19*E7</f>
        <v>0.9524111237367184</v>
      </c>
      <c r="G7" t="s">
        <v>6</v>
      </c>
      <c r="H7">
        <f>+B7/F7</f>
        <v>100.79680676486717</v>
      </c>
    </row>
    <row r="8" spans="1:8" ht="12.75">
      <c r="A8" t="s">
        <v>7</v>
      </c>
      <c r="B8">
        <v>108</v>
      </c>
      <c r="C8">
        <f t="shared" si="0"/>
        <v>105.625</v>
      </c>
      <c r="D8">
        <f t="shared" si="1"/>
        <v>1.0224852071005917</v>
      </c>
      <c r="E8">
        <f>+(D8+D12+D16)/3</f>
        <v>1.0047552258445773</v>
      </c>
      <c r="F8">
        <f>4/E19*E8</f>
        <v>1.0064193262250172</v>
      </c>
      <c r="G8" t="s">
        <v>7</v>
      </c>
      <c r="H8">
        <f>+B8/F8</f>
        <v>107.31113481802629</v>
      </c>
    </row>
    <row r="9" spans="1:8" ht="12.75">
      <c r="A9" t="s">
        <v>8</v>
      </c>
      <c r="B9">
        <v>100</v>
      </c>
      <c r="C9">
        <f t="shared" si="0"/>
        <v>107.5</v>
      </c>
      <c r="D9">
        <f t="shared" si="1"/>
        <v>0.9302325581395349</v>
      </c>
      <c r="G9" t="s">
        <v>8</v>
      </c>
      <c r="H9">
        <f>+B9/F5</f>
        <v>108.0523696788413</v>
      </c>
    </row>
    <row r="10" spans="1:8" ht="12.75">
      <c r="A10" t="s">
        <v>9</v>
      </c>
      <c r="B10">
        <v>120</v>
      </c>
      <c r="C10">
        <f t="shared" si="0"/>
        <v>109.625</v>
      </c>
      <c r="D10">
        <f t="shared" si="1"/>
        <v>1.0946408209806158</v>
      </c>
      <c r="G10" t="s">
        <v>9</v>
      </c>
      <c r="H10">
        <f>+B10/F6</f>
        <v>107.55652799178571</v>
      </c>
    </row>
    <row r="11" spans="1:8" ht="12.75">
      <c r="A11" t="s">
        <v>10</v>
      </c>
      <c r="B11">
        <v>108</v>
      </c>
      <c r="C11">
        <f t="shared" si="0"/>
        <v>111</v>
      </c>
      <c r="D11">
        <f t="shared" si="1"/>
        <v>0.972972972972973</v>
      </c>
      <c r="G11" t="s">
        <v>10</v>
      </c>
      <c r="H11">
        <f>+B11/F7</f>
        <v>113.39640761047556</v>
      </c>
    </row>
    <row r="12" spans="1:8" ht="12.75">
      <c r="A12" t="s">
        <v>11</v>
      </c>
      <c r="B12">
        <v>113</v>
      </c>
      <c r="C12">
        <f t="shared" si="0"/>
        <v>113.25</v>
      </c>
      <c r="D12">
        <f t="shared" si="1"/>
        <v>0.9977924944812362</v>
      </c>
      <c r="G12" t="s">
        <v>11</v>
      </c>
      <c r="H12">
        <f>+B12/F8</f>
        <v>112.27924291145344</v>
      </c>
    </row>
    <row r="13" spans="1:8" ht="12.75">
      <c r="A13" t="s">
        <v>12</v>
      </c>
      <c r="B13">
        <v>106</v>
      </c>
      <c r="C13">
        <f t="shared" si="0"/>
        <v>115.875</v>
      </c>
      <c r="D13">
        <f t="shared" si="1"/>
        <v>0.9147788565264293</v>
      </c>
      <c r="G13" t="s">
        <v>12</v>
      </c>
      <c r="H13">
        <f>+B13/F5</f>
        <v>114.53551185957177</v>
      </c>
    </row>
    <row r="14" spans="1:8" ht="12.75">
      <c r="A14" t="s">
        <v>13</v>
      </c>
      <c r="B14">
        <v>132</v>
      </c>
      <c r="C14">
        <f t="shared" si="0"/>
        <v>118.375</v>
      </c>
      <c r="D14">
        <f t="shared" si="1"/>
        <v>1.1151003167898628</v>
      </c>
      <c r="G14" t="s">
        <v>13</v>
      </c>
      <c r="H14">
        <f>+B14/F6</f>
        <v>118.31218079096429</v>
      </c>
    </row>
    <row r="15" spans="1:8" ht="12.75">
      <c r="A15" t="s">
        <v>14</v>
      </c>
      <c r="B15">
        <v>117</v>
      </c>
      <c r="C15">
        <f t="shared" si="0"/>
        <v>121.625</v>
      </c>
      <c r="D15">
        <f t="shared" si="1"/>
        <v>0.9619732785200411</v>
      </c>
      <c r="G15" t="s">
        <v>14</v>
      </c>
      <c r="H15">
        <f>+B15/F7</f>
        <v>122.84610824468186</v>
      </c>
    </row>
    <row r="16" spans="1:8" ht="12.75">
      <c r="A16" t="s">
        <v>15</v>
      </c>
      <c r="B16">
        <v>124</v>
      </c>
      <c r="C16">
        <f t="shared" si="0"/>
        <v>124.75</v>
      </c>
      <c r="D16">
        <f t="shared" si="1"/>
        <v>0.9939879759519038</v>
      </c>
      <c r="G16" t="s">
        <v>15</v>
      </c>
      <c r="H16">
        <f>+B16/F8</f>
        <v>123.20908071699314</v>
      </c>
    </row>
    <row r="17" spans="1:8" ht="12.75">
      <c r="A17" t="s">
        <v>16</v>
      </c>
      <c r="B17">
        <v>121</v>
      </c>
      <c r="G17" t="s">
        <v>16</v>
      </c>
      <c r="H17">
        <f>+B17/F5</f>
        <v>130.74336731139798</v>
      </c>
    </row>
    <row r="18" spans="1:8" ht="12.75">
      <c r="A18" t="s">
        <v>17</v>
      </c>
      <c r="B18">
        <v>142</v>
      </c>
      <c r="G18" t="s">
        <v>17</v>
      </c>
      <c r="H18">
        <f>+B18/F6</f>
        <v>127.27522479027976</v>
      </c>
    </row>
    <row r="19" spans="1:6" ht="12.75">
      <c r="A19" t="s">
        <v>23</v>
      </c>
      <c r="E19">
        <f>SUM(E5:E18)</f>
        <v>3.9933860555453293</v>
      </c>
      <c r="F19">
        <f>SUM(F5:F18)</f>
        <v>4</v>
      </c>
    </row>
  </sheetData>
  <sheetProtection/>
  <printOptions/>
  <pageMargins left="0.75" right="0.75" top="1" bottom="1" header="0" footer="0"/>
  <pageSetup horizontalDpi="1200" verticalDpi="12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6" width="14.140625" style="0" customWidth="1"/>
    <col min="7" max="7" width="11.00390625" style="0" customWidth="1"/>
  </cols>
  <sheetData>
    <row r="1" spans="1:5" ht="12.75">
      <c r="A1" s="1" t="s">
        <v>41</v>
      </c>
      <c r="B1" s="1"/>
      <c r="C1" s="1"/>
      <c r="D1" s="1"/>
      <c r="E1" s="1"/>
    </row>
    <row r="2" spans="1:8" ht="12.75">
      <c r="A2" t="s">
        <v>0</v>
      </c>
      <c r="B2" t="s">
        <v>1</v>
      </c>
      <c r="C2" t="s">
        <v>19</v>
      </c>
      <c r="D2" t="s">
        <v>25</v>
      </c>
      <c r="F2" t="s">
        <v>21</v>
      </c>
      <c r="H2" t="s">
        <v>22</v>
      </c>
    </row>
    <row r="3" spans="1:2" ht="12.75">
      <c r="A3" t="s">
        <v>2</v>
      </c>
      <c r="B3">
        <v>94</v>
      </c>
    </row>
    <row r="4" spans="1:2" ht="12.75">
      <c r="A4" t="s">
        <v>3</v>
      </c>
      <c r="B4">
        <v>103</v>
      </c>
    </row>
    <row r="5" spans="1:8" ht="12.75">
      <c r="A5" t="s">
        <v>4</v>
      </c>
      <c r="B5">
        <v>95</v>
      </c>
      <c r="C5">
        <f>+(B3/2+B4+B5+B6+B7/2)/4</f>
        <v>102.5</v>
      </c>
      <c r="D5">
        <f>+B5/C5</f>
        <v>0.926829268292683</v>
      </c>
      <c r="E5" t="s">
        <v>27</v>
      </c>
      <c r="F5">
        <f>+(D5+D9+D13)/3</f>
        <v>0.923946894319549</v>
      </c>
      <c r="G5" t="s">
        <v>26</v>
      </c>
      <c r="H5">
        <f>4/F19*F5</f>
        <v>0.925477157948734</v>
      </c>
    </row>
    <row r="6" spans="1:8" ht="12.75">
      <c r="A6" t="s">
        <v>5</v>
      </c>
      <c r="B6">
        <v>117</v>
      </c>
      <c r="C6">
        <f aca="true" t="shared" si="0" ref="C6:C16">+(B4/2+B5+B6+B7+B8/2)/4</f>
        <v>103.375</v>
      </c>
      <c r="D6">
        <f aca="true" t="shared" si="1" ref="D6:D16">+B6/C6</f>
        <v>1.13180169286578</v>
      </c>
      <c r="F6">
        <f>+(D6+D10+D14)/3</f>
        <v>1.1138476102120862</v>
      </c>
      <c r="H6">
        <f>4/F19*F6</f>
        <v>1.115692392089531</v>
      </c>
    </row>
    <row r="7" spans="1:8" ht="12.75">
      <c r="A7" t="s">
        <v>6</v>
      </c>
      <c r="B7">
        <v>96</v>
      </c>
      <c r="C7">
        <f t="shared" si="0"/>
        <v>104.625</v>
      </c>
      <c r="D7">
        <f t="shared" si="1"/>
        <v>0.9175627240143369</v>
      </c>
      <c r="F7">
        <f>+(D7+D11+D15)/3</f>
        <v>0.9508363251691171</v>
      </c>
      <c r="H7">
        <f>4/F19*F7</f>
        <v>0.9524111237367184</v>
      </c>
    </row>
    <row r="8" spans="1:8" ht="12.75">
      <c r="A8" t="s">
        <v>7</v>
      </c>
      <c r="B8">
        <v>108</v>
      </c>
      <c r="C8">
        <f t="shared" si="0"/>
        <v>105.625</v>
      </c>
      <c r="D8">
        <f t="shared" si="1"/>
        <v>1.0224852071005917</v>
      </c>
      <c r="F8">
        <f>+(D8+D12+D16)/3</f>
        <v>1.0047552258445773</v>
      </c>
      <c r="H8">
        <f>4/F19*F8</f>
        <v>1.0064193262250172</v>
      </c>
    </row>
    <row r="9" spans="1:4" ht="12.75">
      <c r="A9" t="s">
        <v>8</v>
      </c>
      <c r="B9">
        <v>100</v>
      </c>
      <c r="C9">
        <f t="shared" si="0"/>
        <v>107.5</v>
      </c>
      <c r="D9">
        <f t="shared" si="1"/>
        <v>0.9302325581395349</v>
      </c>
    </row>
    <row r="10" spans="1:4" ht="12.75">
      <c r="A10" t="s">
        <v>9</v>
      </c>
      <c r="B10">
        <v>120</v>
      </c>
      <c r="C10">
        <f t="shared" si="0"/>
        <v>109.625</v>
      </c>
      <c r="D10">
        <f t="shared" si="1"/>
        <v>1.0946408209806158</v>
      </c>
    </row>
    <row r="11" spans="1:4" ht="12.75">
      <c r="A11" t="s">
        <v>10</v>
      </c>
      <c r="B11">
        <v>108</v>
      </c>
      <c r="C11">
        <f t="shared" si="0"/>
        <v>111</v>
      </c>
      <c r="D11">
        <f t="shared" si="1"/>
        <v>0.972972972972973</v>
      </c>
    </row>
    <row r="12" spans="1:4" ht="12.75">
      <c r="A12" t="s">
        <v>11</v>
      </c>
      <c r="B12">
        <v>113</v>
      </c>
      <c r="C12">
        <f t="shared" si="0"/>
        <v>113.25</v>
      </c>
      <c r="D12">
        <f t="shared" si="1"/>
        <v>0.9977924944812362</v>
      </c>
    </row>
    <row r="13" spans="1:4" ht="12.75">
      <c r="A13" t="s">
        <v>12</v>
      </c>
      <c r="B13">
        <v>106</v>
      </c>
      <c r="C13">
        <f t="shared" si="0"/>
        <v>115.875</v>
      </c>
      <c r="D13">
        <f t="shared" si="1"/>
        <v>0.9147788565264293</v>
      </c>
    </row>
    <row r="14" spans="1:4" ht="12.75">
      <c r="A14" t="s">
        <v>13</v>
      </c>
      <c r="B14">
        <v>132</v>
      </c>
      <c r="C14">
        <f t="shared" si="0"/>
        <v>118.375</v>
      </c>
      <c r="D14">
        <f t="shared" si="1"/>
        <v>1.1151003167898628</v>
      </c>
    </row>
    <row r="15" spans="1:4" ht="12.75">
      <c r="A15" t="s">
        <v>14</v>
      </c>
      <c r="B15">
        <v>117</v>
      </c>
      <c r="C15">
        <f t="shared" si="0"/>
        <v>121.625</v>
      </c>
      <c r="D15">
        <f t="shared" si="1"/>
        <v>0.9619732785200411</v>
      </c>
    </row>
    <row r="16" spans="1:4" ht="12.75">
      <c r="A16" t="s">
        <v>15</v>
      </c>
      <c r="B16">
        <v>124</v>
      </c>
      <c r="C16">
        <f t="shared" si="0"/>
        <v>124.75</v>
      </c>
      <c r="D16">
        <f t="shared" si="1"/>
        <v>0.9939879759519038</v>
      </c>
    </row>
    <row r="17" spans="1:2" ht="12.75">
      <c r="A17" t="s">
        <v>16</v>
      </c>
      <c r="B17">
        <v>121</v>
      </c>
    </row>
    <row r="18" spans="1:2" ht="12.75">
      <c r="A18" t="s">
        <v>17</v>
      </c>
      <c r="B18">
        <v>142</v>
      </c>
    </row>
    <row r="19" spans="1:8" ht="12.75">
      <c r="A19" t="s">
        <v>23</v>
      </c>
      <c r="F19">
        <f>SUM(F5:F18)</f>
        <v>3.9933860555453293</v>
      </c>
      <c r="H19">
        <f>SUM(H5:H18)</f>
        <v>4</v>
      </c>
    </row>
  </sheetData>
  <sheetProtection/>
  <printOptions gridLines="1" headings="1"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</dc:creator>
  <cp:keywords/>
  <dc:description/>
  <cp:lastModifiedBy>ejer</cp:lastModifiedBy>
  <cp:lastPrinted>2006-12-14T09:16:16Z</cp:lastPrinted>
  <dcterms:created xsi:type="dcterms:W3CDTF">2006-12-10T09:26:34Z</dcterms:created>
  <dcterms:modified xsi:type="dcterms:W3CDTF">2008-03-10T20:12:59Z</dcterms:modified>
  <cp:category/>
  <cp:version/>
  <cp:contentType/>
  <cp:contentStatus/>
</cp:coreProperties>
</file>